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2"/>
  </bookViews>
  <sheets>
    <sheet name="El" sheetId="1" r:id="rId1"/>
    <sheet name="Vatten" sheetId="2" r:id="rId2"/>
    <sheet name="Pellets" sheetId="3" r:id="rId3"/>
  </sheets>
  <definedNames/>
  <calcPr fullCalcOnLoad="1"/>
</workbook>
</file>

<file path=xl/sharedStrings.xml><?xml version="1.0" encoding="utf-8"?>
<sst xmlns="http://schemas.openxmlformats.org/spreadsheetml/2006/main" count="61" uniqueCount="31">
  <si>
    <t>Datum</t>
  </si>
  <si>
    <t>Mätarställning</t>
  </si>
  <si>
    <t>Förbrukning</t>
  </si>
  <si>
    <t>Antal dagar</t>
  </si>
  <si>
    <t>Förb./Dag</t>
  </si>
  <si>
    <t>Ber. årsförbr.</t>
  </si>
  <si>
    <t>Förbr. ef. bryt</t>
  </si>
  <si>
    <t>energiskatt</t>
  </si>
  <si>
    <t>nätavgift</t>
  </si>
  <si>
    <t>rörligavgift</t>
  </si>
  <si>
    <t>kilowattpris</t>
  </si>
  <si>
    <t>överföringsavgift</t>
  </si>
  <si>
    <t>elcertifikat</t>
  </si>
  <si>
    <t>elavgift</t>
  </si>
  <si>
    <t>totalt</t>
  </si>
  <si>
    <t>moms</t>
  </si>
  <si>
    <t>fasta avgifter</t>
  </si>
  <si>
    <t>/mån</t>
  </si>
  <si>
    <t>Fortum</t>
  </si>
  <si>
    <t>pris/KW</t>
  </si>
  <si>
    <t>pris förbrukning</t>
  </si>
  <si>
    <t>rörlig</t>
  </si>
  <si>
    <t>fast 3år</t>
  </si>
  <si>
    <t>Antal säck</t>
  </si>
  <si>
    <t>Á kg</t>
  </si>
  <si>
    <t>Inköp</t>
  </si>
  <si>
    <t>Pris</t>
  </si>
  <si>
    <t>frakt</t>
  </si>
  <si>
    <t>kr/kg</t>
  </si>
  <si>
    <t>Totalt</t>
  </si>
  <si>
    <t>Kvar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</si>
</sst>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yyyy/mm/dd;@"/>
    <numFmt numFmtId="166" formatCode="mmm/yyyy"/>
    <numFmt numFmtId="167" formatCode="dd"/>
    <numFmt numFmtId="168" formatCode="ddd"/>
    <numFmt numFmtId="169" formatCode="0.000"/>
    <numFmt numFmtId="170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169" fontId="2" fillId="0" borderId="0" xfId="0" applyNumberFormat="1" applyFont="1" applyAlignment="1">
      <alignment horizontal="right"/>
    </xf>
    <xf numFmtId="169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H18" sqref="H18"/>
    </sheetView>
  </sheetViews>
  <sheetFormatPr defaultColWidth="9.140625" defaultRowHeight="12.75"/>
  <cols>
    <col min="1" max="1" width="10.140625" style="1" bestFit="1" customWidth="1"/>
    <col min="2" max="2" width="9.421875" style="3" bestFit="1" customWidth="1"/>
    <col min="3" max="3" width="16.28125" style="0" bestFit="1" customWidth="1"/>
    <col min="4" max="4" width="13.8515625" style="0" bestFit="1" customWidth="1"/>
    <col min="5" max="5" width="14.00390625" style="0" bestFit="1" customWidth="1"/>
    <col min="6" max="6" width="13.7109375" style="3" bestFit="1" customWidth="1"/>
    <col min="7" max="7" width="15.28125" style="3" bestFit="1" customWidth="1"/>
    <col min="8" max="8" width="15.8515625" style="0" bestFit="1" customWidth="1"/>
    <col min="9" max="9" width="5.140625" style="0" bestFit="1" customWidth="1"/>
  </cols>
  <sheetData>
    <row r="1" spans="1:8" s="5" customFormat="1" ht="12.75">
      <c r="A1" s="4" t="s">
        <v>0</v>
      </c>
      <c r="B1" s="6"/>
      <c r="C1" s="5" t="s">
        <v>1</v>
      </c>
      <c r="D1" s="5" t="s">
        <v>2</v>
      </c>
      <c r="E1" s="5" t="s">
        <v>3</v>
      </c>
      <c r="F1" s="6" t="s">
        <v>4</v>
      </c>
      <c r="G1" s="6" t="s">
        <v>5</v>
      </c>
      <c r="H1" s="6" t="s">
        <v>6</v>
      </c>
    </row>
    <row r="2" spans="1:3" ht="12.75">
      <c r="A2" s="1">
        <v>27697</v>
      </c>
      <c r="C2">
        <v>20</v>
      </c>
    </row>
    <row r="3" spans="1:7" ht="12.75">
      <c r="A3" s="1">
        <v>27943</v>
      </c>
      <c r="C3">
        <v>1439</v>
      </c>
      <c r="D3">
        <f aca="true" t="shared" si="0" ref="D3:D16">C3-C2</f>
        <v>1419</v>
      </c>
      <c r="E3" s="2">
        <f aca="true" t="shared" si="1" ref="E3:E16">A3-A2</f>
        <v>246</v>
      </c>
      <c r="F3" s="3">
        <f aca="true" t="shared" si="2" ref="F3:F16">D3/E3</f>
        <v>5.7682926829268295</v>
      </c>
      <c r="G3" s="3">
        <f aca="true" t="shared" si="3" ref="G3:G16">F3*365</f>
        <v>2105.4268292682927</v>
      </c>
    </row>
    <row r="4" spans="1:7" ht="12.75">
      <c r="A4" s="1">
        <v>28290</v>
      </c>
      <c r="C4">
        <v>7198</v>
      </c>
      <c r="D4">
        <f t="shared" si="0"/>
        <v>5759</v>
      </c>
      <c r="E4" s="2">
        <f t="shared" si="1"/>
        <v>347</v>
      </c>
      <c r="F4" s="3">
        <f t="shared" si="2"/>
        <v>16.596541786743515</v>
      </c>
      <c r="G4" s="3">
        <f t="shared" si="3"/>
        <v>6057.737752161383</v>
      </c>
    </row>
    <row r="5" spans="1:7" ht="12.75">
      <c r="A5" s="1">
        <v>28661</v>
      </c>
      <c r="C5">
        <v>12998</v>
      </c>
      <c r="D5">
        <f t="shared" si="0"/>
        <v>5800</v>
      </c>
      <c r="E5" s="2">
        <f t="shared" si="1"/>
        <v>371</v>
      </c>
      <c r="F5" s="3">
        <f t="shared" si="2"/>
        <v>15.633423180592992</v>
      </c>
      <c r="G5" s="3">
        <f t="shared" si="3"/>
        <v>5706.199460916442</v>
      </c>
    </row>
    <row r="6" spans="1:7" ht="12.75">
      <c r="A6" s="1">
        <v>29068</v>
      </c>
      <c r="C6">
        <v>19570</v>
      </c>
      <c r="D6">
        <f t="shared" si="0"/>
        <v>6572</v>
      </c>
      <c r="E6" s="2">
        <f t="shared" si="1"/>
        <v>407</v>
      </c>
      <c r="F6" s="3">
        <f t="shared" si="2"/>
        <v>16.147420147420146</v>
      </c>
      <c r="G6" s="3">
        <f t="shared" si="3"/>
        <v>5893.808353808353</v>
      </c>
    </row>
    <row r="7" spans="1:7" ht="12.75">
      <c r="A7" s="1">
        <v>29432</v>
      </c>
      <c r="C7">
        <v>25325</v>
      </c>
      <c r="D7">
        <f t="shared" si="0"/>
        <v>5755</v>
      </c>
      <c r="E7" s="2">
        <f t="shared" si="1"/>
        <v>364</v>
      </c>
      <c r="F7" s="3">
        <f t="shared" si="2"/>
        <v>15.81043956043956</v>
      </c>
      <c r="G7" s="3">
        <f t="shared" si="3"/>
        <v>5770.81043956044</v>
      </c>
    </row>
    <row r="8" spans="1:7" ht="12.75">
      <c r="A8" s="1">
        <v>29804</v>
      </c>
      <c r="C8">
        <v>31487</v>
      </c>
      <c r="D8">
        <f t="shared" si="0"/>
        <v>6162</v>
      </c>
      <c r="E8" s="2">
        <f t="shared" si="1"/>
        <v>372</v>
      </c>
      <c r="F8" s="3">
        <f t="shared" si="2"/>
        <v>16.56451612903226</v>
      </c>
      <c r="G8" s="3">
        <f t="shared" si="3"/>
        <v>6046.048387096775</v>
      </c>
    </row>
    <row r="9" spans="1:7" ht="12.75">
      <c r="A9" s="1">
        <v>30167</v>
      </c>
      <c r="C9">
        <v>37911</v>
      </c>
      <c r="D9">
        <f t="shared" si="0"/>
        <v>6424</v>
      </c>
      <c r="E9" s="2">
        <f t="shared" si="1"/>
        <v>363</v>
      </c>
      <c r="F9" s="3">
        <f t="shared" si="2"/>
        <v>17.696969696969695</v>
      </c>
      <c r="G9" s="3">
        <f t="shared" si="3"/>
        <v>6459.393939393939</v>
      </c>
    </row>
    <row r="10" spans="1:7" ht="12.75">
      <c r="A10" s="1">
        <v>30549</v>
      </c>
      <c r="C10">
        <v>45362</v>
      </c>
      <c r="D10">
        <f t="shared" si="0"/>
        <v>7451</v>
      </c>
      <c r="E10" s="2">
        <f t="shared" si="1"/>
        <v>382</v>
      </c>
      <c r="F10" s="3">
        <f t="shared" si="2"/>
        <v>19.505235602094242</v>
      </c>
      <c r="G10" s="3">
        <f t="shared" si="3"/>
        <v>7119.410994764398</v>
      </c>
    </row>
    <row r="11" spans="1:7" ht="12.75">
      <c r="A11" s="1">
        <v>30909</v>
      </c>
      <c r="C11">
        <v>52131</v>
      </c>
      <c r="D11">
        <f t="shared" si="0"/>
        <v>6769</v>
      </c>
      <c r="E11" s="2">
        <f t="shared" si="1"/>
        <v>360</v>
      </c>
      <c r="F11" s="3">
        <f t="shared" si="2"/>
        <v>18.802777777777777</v>
      </c>
      <c r="G11" s="3">
        <f t="shared" si="3"/>
        <v>6863.013888888889</v>
      </c>
    </row>
    <row r="12" spans="1:7" ht="12.75">
      <c r="A12" s="1">
        <v>31151</v>
      </c>
      <c r="C12">
        <v>57354</v>
      </c>
      <c r="D12">
        <f t="shared" si="0"/>
        <v>5223</v>
      </c>
      <c r="E12" s="2">
        <f t="shared" si="1"/>
        <v>242</v>
      </c>
      <c r="F12" s="3">
        <f t="shared" si="2"/>
        <v>21.582644628099175</v>
      </c>
      <c r="G12" s="3">
        <f t="shared" si="3"/>
        <v>7877.665289256199</v>
      </c>
    </row>
    <row r="13" spans="1:7" ht="12.75">
      <c r="A13" s="1">
        <v>31515</v>
      </c>
      <c r="C13">
        <v>65151</v>
      </c>
      <c r="D13">
        <f t="shared" si="0"/>
        <v>7797</v>
      </c>
      <c r="E13" s="2">
        <f t="shared" si="1"/>
        <v>364</v>
      </c>
      <c r="F13" s="3">
        <f t="shared" si="2"/>
        <v>21.42032967032967</v>
      </c>
      <c r="G13" s="3">
        <f t="shared" si="3"/>
        <v>7818.42032967033</v>
      </c>
    </row>
    <row r="14" spans="1:7" ht="12.75">
      <c r="A14" s="1">
        <v>31892</v>
      </c>
      <c r="C14">
        <v>72966</v>
      </c>
      <c r="D14">
        <f t="shared" si="0"/>
        <v>7815</v>
      </c>
      <c r="E14" s="2">
        <f t="shared" si="1"/>
        <v>377</v>
      </c>
      <c r="F14" s="3">
        <f t="shared" si="2"/>
        <v>20.72944297082228</v>
      </c>
      <c r="G14" s="3">
        <f t="shared" si="3"/>
        <v>7566.246684350132</v>
      </c>
    </row>
    <row r="15" spans="1:7" ht="12.75">
      <c r="A15" s="1">
        <v>32255</v>
      </c>
      <c r="C15">
        <v>80740</v>
      </c>
      <c r="D15">
        <f t="shared" si="0"/>
        <v>7774</v>
      </c>
      <c r="E15" s="2">
        <f t="shared" si="1"/>
        <v>363</v>
      </c>
      <c r="F15" s="3">
        <f t="shared" si="2"/>
        <v>21.415977961432507</v>
      </c>
      <c r="G15" s="3">
        <f t="shared" si="3"/>
        <v>7816.831955922865</v>
      </c>
    </row>
    <row r="16" spans="1:7" ht="12.75">
      <c r="A16" s="1">
        <v>32608</v>
      </c>
      <c r="C16">
        <v>88204</v>
      </c>
      <c r="D16">
        <f t="shared" si="0"/>
        <v>7464</v>
      </c>
      <c r="E16" s="2">
        <f t="shared" si="1"/>
        <v>353</v>
      </c>
      <c r="F16" s="3">
        <f t="shared" si="2"/>
        <v>21.144475920679888</v>
      </c>
      <c r="G16" s="3">
        <f t="shared" si="3"/>
        <v>7717.733711048159</v>
      </c>
    </row>
    <row r="17" spans="1:5" ht="12.75">
      <c r="A17" s="1">
        <v>38249</v>
      </c>
      <c r="C17">
        <v>14163</v>
      </c>
      <c r="E17" s="2"/>
    </row>
    <row r="18" spans="1:8" ht="12.75">
      <c r="A18" s="1">
        <v>38277</v>
      </c>
      <c r="C18">
        <v>14518</v>
      </c>
      <c r="D18">
        <f aca="true" t="shared" si="4" ref="D18:D23">C18-C17</f>
        <v>355</v>
      </c>
      <c r="E18" s="2">
        <f aca="true" t="shared" si="5" ref="E18:E23">A18-A17</f>
        <v>28</v>
      </c>
      <c r="F18" s="3">
        <f aca="true" t="shared" si="6" ref="F18:F23">D18/E18</f>
        <v>12.678571428571429</v>
      </c>
      <c r="G18" s="3">
        <f aca="true" t="shared" si="7" ref="G18:G23">F18*365</f>
        <v>4627.678571428572</v>
      </c>
      <c r="H18">
        <f>C18-C17</f>
        <v>355</v>
      </c>
    </row>
    <row r="19" spans="1:8" ht="12.75">
      <c r="A19" s="1">
        <v>38483</v>
      </c>
      <c r="C19">
        <v>17909</v>
      </c>
      <c r="D19">
        <f t="shared" si="4"/>
        <v>3391</v>
      </c>
      <c r="E19" s="2">
        <f t="shared" si="5"/>
        <v>206</v>
      </c>
      <c r="F19" s="3">
        <f t="shared" si="6"/>
        <v>16.461165048543688</v>
      </c>
      <c r="G19" s="3">
        <f t="shared" si="7"/>
        <v>6008.325242718446</v>
      </c>
      <c r="H19">
        <f>C19-C17</f>
        <v>3746</v>
      </c>
    </row>
    <row r="20" spans="1:8" ht="12.75">
      <c r="A20" s="1">
        <v>38517</v>
      </c>
      <c r="C20">
        <v>18375</v>
      </c>
      <c r="D20">
        <f t="shared" si="4"/>
        <v>466</v>
      </c>
      <c r="E20" s="2">
        <f t="shared" si="5"/>
        <v>34</v>
      </c>
      <c r="F20" s="3">
        <f t="shared" si="6"/>
        <v>13.705882352941176</v>
      </c>
      <c r="G20" s="3">
        <f t="shared" si="7"/>
        <v>5002.647058823529</v>
      </c>
      <c r="H20">
        <f>C20-C17</f>
        <v>4212</v>
      </c>
    </row>
    <row r="21" spans="1:8" ht="12.75">
      <c r="A21" s="1">
        <v>38548</v>
      </c>
      <c r="C21">
        <v>18766</v>
      </c>
      <c r="D21">
        <f t="shared" si="4"/>
        <v>391</v>
      </c>
      <c r="E21" s="2">
        <f t="shared" si="5"/>
        <v>31</v>
      </c>
      <c r="F21" s="3">
        <f t="shared" si="6"/>
        <v>12.612903225806452</v>
      </c>
      <c r="G21" s="3">
        <f t="shared" si="7"/>
        <v>4603.709677419355</v>
      </c>
      <c r="H21">
        <f>C21-C17</f>
        <v>4603</v>
      </c>
    </row>
    <row r="22" spans="1:8" ht="12.75">
      <c r="A22" s="1">
        <v>38589</v>
      </c>
      <c r="C22">
        <v>19278</v>
      </c>
      <c r="D22">
        <f t="shared" si="4"/>
        <v>512</v>
      </c>
      <c r="E22" s="2">
        <f t="shared" si="5"/>
        <v>41</v>
      </c>
      <c r="F22" s="3">
        <f t="shared" si="6"/>
        <v>12.487804878048781</v>
      </c>
      <c r="G22" s="3">
        <f t="shared" si="7"/>
        <v>4558.048780487805</v>
      </c>
      <c r="H22">
        <f>C22-C17</f>
        <v>5115</v>
      </c>
    </row>
    <row r="23" spans="1:8" ht="12.75">
      <c r="A23" s="1">
        <v>38626</v>
      </c>
      <c r="C23">
        <v>19806</v>
      </c>
      <c r="D23">
        <f t="shared" si="4"/>
        <v>528</v>
      </c>
      <c r="E23" s="2">
        <f t="shared" si="5"/>
        <v>37</v>
      </c>
      <c r="F23" s="3">
        <f t="shared" si="6"/>
        <v>14.27027027027027</v>
      </c>
      <c r="G23" s="3">
        <f t="shared" si="7"/>
        <v>5208.648648648648</v>
      </c>
      <c r="H23">
        <f>C23-C17</f>
        <v>5643</v>
      </c>
    </row>
    <row r="28" spans="2:7" ht="12.75">
      <c r="B28" s="3" t="s">
        <v>18</v>
      </c>
      <c r="C28" t="s">
        <v>21</v>
      </c>
      <c r="D28" s="7" t="s">
        <v>8</v>
      </c>
      <c r="E28" s="7" t="s">
        <v>13</v>
      </c>
      <c r="F28"/>
      <c r="G28"/>
    </row>
    <row r="29" spans="4:7" ht="12.75">
      <c r="D29">
        <v>1800</v>
      </c>
      <c r="E29">
        <v>260</v>
      </c>
      <c r="F29"/>
      <c r="G29"/>
    </row>
    <row r="30" spans="2:8" ht="12.75">
      <c r="B30" s="3" t="s">
        <v>12</v>
      </c>
      <c r="C30" s="7" t="s">
        <v>7</v>
      </c>
      <c r="D30" s="7" t="s">
        <v>10</v>
      </c>
      <c r="E30" s="7" t="s">
        <v>11</v>
      </c>
      <c r="F30" s="7" t="s">
        <v>9</v>
      </c>
      <c r="G30"/>
      <c r="H30" s="7" t="s">
        <v>2</v>
      </c>
    </row>
    <row r="31" spans="1:8" ht="12.75">
      <c r="A31" s="1" t="s">
        <v>19</v>
      </c>
      <c r="B31" s="3">
        <v>2.64</v>
      </c>
      <c r="C31">
        <v>25.4</v>
      </c>
      <c r="D31">
        <v>27.4</v>
      </c>
      <c r="E31">
        <v>26.2</v>
      </c>
      <c r="F31">
        <v>2.9</v>
      </c>
      <c r="G31" s="3">
        <f>SUM(B31:F31)</f>
        <v>84.54</v>
      </c>
      <c r="H31">
        <v>7000</v>
      </c>
    </row>
    <row r="32" spans="6:7" ht="12.75">
      <c r="F32"/>
      <c r="G32"/>
    </row>
    <row r="33" spans="6:7" ht="12.75">
      <c r="F33" t="s">
        <v>20</v>
      </c>
      <c r="G33">
        <f>G31*H31/100</f>
        <v>5917.8</v>
      </c>
    </row>
    <row r="34" spans="6:7" ht="12.75">
      <c r="F34" t="s">
        <v>16</v>
      </c>
      <c r="G34">
        <f>E29+D29</f>
        <v>2060</v>
      </c>
    </row>
    <row r="35" spans="6:7" ht="12.75">
      <c r="F35" s="3" t="s">
        <v>15</v>
      </c>
      <c r="G35" s="3">
        <f>(G34+G33)*0.25</f>
        <v>1994.45</v>
      </c>
    </row>
    <row r="36" spans="6:9" ht="12.75">
      <c r="F36" s="3" t="s">
        <v>14</v>
      </c>
      <c r="G36" s="3">
        <f>SUM(G33:G35)</f>
        <v>9972.25</v>
      </c>
      <c r="H36" s="3">
        <f>G36/12</f>
        <v>831.0208333333334</v>
      </c>
      <c r="I36" t="s">
        <v>17</v>
      </c>
    </row>
    <row r="39" spans="2:7" ht="12.75">
      <c r="B39" s="3" t="s">
        <v>18</v>
      </c>
      <c r="C39" t="s">
        <v>22</v>
      </c>
      <c r="D39" s="7" t="s">
        <v>8</v>
      </c>
      <c r="E39" s="7" t="s">
        <v>13</v>
      </c>
      <c r="F39"/>
      <c r="G39"/>
    </row>
    <row r="40" spans="4:7" ht="12.75">
      <c r="D40">
        <v>1800</v>
      </c>
      <c r="E40">
        <v>260</v>
      </c>
      <c r="F40"/>
      <c r="G40"/>
    </row>
    <row r="41" spans="2:8" ht="12.75">
      <c r="B41" s="3" t="s">
        <v>12</v>
      </c>
      <c r="C41" s="7" t="s">
        <v>7</v>
      </c>
      <c r="D41" s="7" t="s">
        <v>10</v>
      </c>
      <c r="E41" s="7" t="s">
        <v>11</v>
      </c>
      <c r="F41" s="7" t="s">
        <v>9</v>
      </c>
      <c r="G41"/>
      <c r="H41" s="7" t="s">
        <v>2</v>
      </c>
    </row>
    <row r="42" spans="1:8" ht="12.75">
      <c r="A42" s="1" t="s">
        <v>19</v>
      </c>
      <c r="B42" s="3">
        <v>2.64</v>
      </c>
      <c r="C42">
        <v>25.4</v>
      </c>
      <c r="D42">
        <v>37.5</v>
      </c>
      <c r="E42">
        <v>26.2</v>
      </c>
      <c r="F42"/>
      <c r="G42" s="3">
        <f>SUM(B42:F42)</f>
        <v>91.74</v>
      </c>
      <c r="H42">
        <v>7000</v>
      </c>
    </row>
    <row r="43" spans="6:7" ht="12.75">
      <c r="F43"/>
      <c r="G43"/>
    </row>
    <row r="44" spans="6:7" ht="12.75">
      <c r="F44" t="s">
        <v>20</v>
      </c>
      <c r="G44">
        <f>G42*H42/100</f>
        <v>6421.8</v>
      </c>
    </row>
    <row r="45" spans="6:7" ht="12.75">
      <c r="F45" t="s">
        <v>16</v>
      </c>
      <c r="G45">
        <f>E40+D40</f>
        <v>2060</v>
      </c>
    </row>
    <row r="46" spans="6:7" ht="12.75">
      <c r="F46" s="3" t="s">
        <v>15</v>
      </c>
      <c r="G46" s="3">
        <f>(G45+G44)*0.25</f>
        <v>2120.45</v>
      </c>
    </row>
    <row r="47" spans="6:9" ht="12.75">
      <c r="F47" s="3" t="s">
        <v>14</v>
      </c>
      <c r="G47" s="3">
        <f>SUM(G44:G46)</f>
        <v>10602.25</v>
      </c>
      <c r="H47" s="3">
        <f>G47/12</f>
        <v>883.5208333333334</v>
      </c>
      <c r="I47" t="s">
        <v>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H25" sqref="H25"/>
    </sheetView>
  </sheetViews>
  <sheetFormatPr defaultColWidth="9.140625" defaultRowHeight="12.75"/>
  <cols>
    <col min="1" max="1" width="10.140625" style="0" bestFit="1" customWidth="1"/>
    <col min="3" max="3" width="16.28125" style="0" bestFit="1" customWidth="1"/>
    <col min="4" max="4" width="13.8515625" style="0" bestFit="1" customWidth="1"/>
    <col min="5" max="5" width="13.421875" style="0" bestFit="1" customWidth="1"/>
    <col min="6" max="6" width="12.28125" style="10" bestFit="1" customWidth="1"/>
    <col min="7" max="7" width="15.28125" style="0" bestFit="1" customWidth="1"/>
    <col min="8" max="8" width="15.8515625" style="0" bestFit="1" customWidth="1"/>
  </cols>
  <sheetData>
    <row r="1" spans="1:8" ht="12.75">
      <c r="A1" s="4" t="s">
        <v>0</v>
      </c>
      <c r="B1" s="6"/>
      <c r="C1" s="5" t="s">
        <v>1</v>
      </c>
      <c r="D1" s="5" t="s">
        <v>2</v>
      </c>
      <c r="E1" s="5" t="s">
        <v>3</v>
      </c>
      <c r="F1" s="9" t="s">
        <v>4</v>
      </c>
      <c r="G1" s="6" t="s">
        <v>5</v>
      </c>
      <c r="H1" s="6" t="s">
        <v>6</v>
      </c>
    </row>
    <row r="2" spans="1:7" ht="12.75">
      <c r="A2" s="1">
        <v>28038</v>
      </c>
      <c r="B2" s="3"/>
      <c r="C2">
        <v>46</v>
      </c>
      <c r="E2" s="2"/>
      <c r="G2" s="3"/>
    </row>
    <row r="3" spans="1:7" ht="12.75">
      <c r="A3" s="1">
        <v>28410</v>
      </c>
      <c r="B3" s="3"/>
      <c r="C3">
        <v>169</v>
      </c>
      <c r="D3">
        <f aca="true" t="shared" si="0" ref="D3:D12">C3-C2</f>
        <v>123</v>
      </c>
      <c r="E3" s="2">
        <f aca="true" t="shared" si="1" ref="E3:E24">A3-A2</f>
        <v>372</v>
      </c>
      <c r="F3" s="10">
        <f aca="true" t="shared" si="2" ref="F3:F19">D3/E3</f>
        <v>0.33064516129032256</v>
      </c>
      <c r="G3" s="3">
        <f aca="true" t="shared" si="3" ref="G3:G19">F3*365</f>
        <v>120.68548387096773</v>
      </c>
    </row>
    <row r="4" spans="1:7" ht="12.75">
      <c r="A4" s="1">
        <v>28774</v>
      </c>
      <c r="B4" s="3"/>
      <c r="C4">
        <v>280</v>
      </c>
      <c r="D4">
        <f t="shared" si="0"/>
        <v>111</v>
      </c>
      <c r="E4" s="2">
        <f t="shared" si="1"/>
        <v>364</v>
      </c>
      <c r="F4" s="10">
        <f t="shared" si="2"/>
        <v>0.30494505494505497</v>
      </c>
      <c r="G4" s="3">
        <f t="shared" si="3"/>
        <v>111.30494505494507</v>
      </c>
    </row>
    <row r="5" spans="1:7" ht="12.75">
      <c r="A5" s="1">
        <v>28948</v>
      </c>
      <c r="B5" s="3"/>
      <c r="C5">
        <v>340</v>
      </c>
      <c r="D5">
        <f t="shared" si="0"/>
        <v>60</v>
      </c>
      <c r="E5" s="2">
        <f t="shared" si="1"/>
        <v>174</v>
      </c>
      <c r="F5" s="10">
        <f t="shared" si="2"/>
        <v>0.3448275862068966</v>
      </c>
      <c r="G5" s="3">
        <f t="shared" si="3"/>
        <v>125.86206896551725</v>
      </c>
    </row>
    <row r="6" spans="1:7" ht="12.75">
      <c r="A6" s="1">
        <v>29312</v>
      </c>
      <c r="B6" s="3"/>
      <c r="C6">
        <v>457</v>
      </c>
      <c r="D6">
        <f t="shared" si="0"/>
        <v>117</v>
      </c>
      <c r="E6" s="2">
        <f t="shared" si="1"/>
        <v>364</v>
      </c>
      <c r="F6" s="10">
        <f t="shared" si="2"/>
        <v>0.32142857142857145</v>
      </c>
      <c r="G6" s="3">
        <f t="shared" si="3"/>
        <v>117.32142857142858</v>
      </c>
    </row>
    <row r="7" spans="1:7" ht="12.75">
      <c r="A7" s="1">
        <v>29690</v>
      </c>
      <c r="B7" s="3"/>
      <c r="C7">
        <v>588</v>
      </c>
      <c r="D7">
        <f t="shared" si="0"/>
        <v>131</v>
      </c>
      <c r="E7" s="2">
        <f t="shared" si="1"/>
        <v>378</v>
      </c>
      <c r="F7" s="10">
        <f t="shared" si="2"/>
        <v>0.34656084656084657</v>
      </c>
      <c r="G7" s="3">
        <f t="shared" si="3"/>
        <v>126.494708994709</v>
      </c>
    </row>
    <row r="8" spans="1:7" ht="12.75">
      <c r="A8" s="1">
        <v>30067</v>
      </c>
      <c r="B8" s="3"/>
      <c r="C8">
        <v>740</v>
      </c>
      <c r="D8">
        <f t="shared" si="0"/>
        <v>152</v>
      </c>
      <c r="E8" s="2">
        <f t="shared" si="1"/>
        <v>377</v>
      </c>
      <c r="F8" s="10">
        <f t="shared" si="2"/>
        <v>0.40318302387267907</v>
      </c>
      <c r="G8" s="3">
        <f t="shared" si="3"/>
        <v>147.16180371352786</v>
      </c>
    </row>
    <row r="9" spans="1:7" ht="12.75">
      <c r="A9" s="1">
        <v>30414</v>
      </c>
      <c r="B9" s="3"/>
      <c r="C9">
        <v>917</v>
      </c>
      <c r="D9">
        <f t="shared" si="0"/>
        <v>177</v>
      </c>
      <c r="E9" s="2">
        <f t="shared" si="1"/>
        <v>347</v>
      </c>
      <c r="F9" s="10">
        <f t="shared" si="2"/>
        <v>0.5100864553314121</v>
      </c>
      <c r="G9" s="3">
        <f t="shared" si="3"/>
        <v>186.1815561959654</v>
      </c>
    </row>
    <row r="10" spans="1:7" ht="12.75">
      <c r="A10" s="1">
        <v>30686</v>
      </c>
      <c r="B10" s="3"/>
      <c r="C10">
        <v>1053</v>
      </c>
      <c r="D10">
        <f t="shared" si="0"/>
        <v>136</v>
      </c>
      <c r="E10" s="2">
        <f t="shared" si="1"/>
        <v>272</v>
      </c>
      <c r="F10" s="10">
        <f t="shared" si="2"/>
        <v>0.5</v>
      </c>
      <c r="G10" s="3">
        <f t="shared" si="3"/>
        <v>182.5</v>
      </c>
    </row>
    <row r="11" spans="1:7" ht="12.75">
      <c r="A11" s="1">
        <v>31050</v>
      </c>
      <c r="B11" s="3"/>
      <c r="C11">
        <v>1238</v>
      </c>
      <c r="D11">
        <f t="shared" si="0"/>
        <v>185</v>
      </c>
      <c r="E11" s="2">
        <f t="shared" si="1"/>
        <v>364</v>
      </c>
      <c r="F11" s="10">
        <f t="shared" si="2"/>
        <v>0.5082417582417582</v>
      </c>
      <c r="G11" s="3">
        <f t="shared" si="3"/>
        <v>185.50824175824175</v>
      </c>
    </row>
    <row r="12" spans="1:7" ht="12.75">
      <c r="A12" s="1">
        <v>31504</v>
      </c>
      <c r="B12" s="3"/>
      <c r="C12">
        <v>1488</v>
      </c>
      <c r="D12">
        <f t="shared" si="0"/>
        <v>250</v>
      </c>
      <c r="E12" s="2">
        <f t="shared" si="1"/>
        <v>454</v>
      </c>
      <c r="F12" s="10">
        <f t="shared" si="2"/>
        <v>0.5506607929515418</v>
      </c>
      <c r="G12" s="3">
        <f t="shared" si="3"/>
        <v>200.99118942731275</v>
      </c>
    </row>
    <row r="13" spans="1:7" ht="12.75">
      <c r="A13" s="1">
        <v>31504</v>
      </c>
      <c r="B13" s="3"/>
      <c r="C13">
        <v>0</v>
      </c>
      <c r="E13" s="2"/>
      <c r="G13" s="3"/>
    </row>
    <row r="14" spans="1:7" ht="12.75">
      <c r="A14" s="1">
        <v>31768</v>
      </c>
      <c r="B14" s="3"/>
      <c r="C14">
        <v>133</v>
      </c>
      <c r="D14">
        <f>C14-C13</f>
        <v>133</v>
      </c>
      <c r="E14" s="2">
        <f t="shared" si="1"/>
        <v>264</v>
      </c>
      <c r="F14" s="10">
        <f>D14/E14</f>
        <v>0.5037878787878788</v>
      </c>
      <c r="G14" s="3">
        <f t="shared" si="3"/>
        <v>183.88257575757575</v>
      </c>
    </row>
    <row r="15" spans="1:7" ht="12.75">
      <c r="A15" s="1">
        <v>32134</v>
      </c>
      <c r="B15" s="3"/>
      <c r="C15">
        <v>326</v>
      </c>
      <c r="D15">
        <f>C15-C14</f>
        <v>193</v>
      </c>
      <c r="E15" s="2">
        <f t="shared" si="1"/>
        <v>366</v>
      </c>
      <c r="F15" s="10">
        <f t="shared" si="2"/>
        <v>0.5273224043715847</v>
      </c>
      <c r="G15" s="3">
        <f t="shared" si="3"/>
        <v>192.47267759562843</v>
      </c>
    </row>
    <row r="16" spans="1:7" ht="12.75">
      <c r="A16" s="1">
        <v>35029</v>
      </c>
      <c r="B16" s="3"/>
      <c r="C16">
        <v>0</v>
      </c>
      <c r="E16" s="2"/>
      <c r="G16" s="3"/>
    </row>
    <row r="17" spans="1:8" ht="12.75">
      <c r="A17" s="1">
        <v>35066</v>
      </c>
      <c r="B17" s="3"/>
      <c r="C17">
        <v>8</v>
      </c>
      <c r="D17">
        <f aca="true" t="shared" si="4" ref="D17:D24">C17-C16</f>
        <v>8</v>
      </c>
      <c r="E17" s="2">
        <f t="shared" si="1"/>
        <v>37</v>
      </c>
      <c r="F17" s="10">
        <f t="shared" si="2"/>
        <v>0.21621621621621623</v>
      </c>
      <c r="G17" s="3">
        <f t="shared" si="3"/>
        <v>78.91891891891892</v>
      </c>
      <c r="H17">
        <f>C17-C16</f>
        <v>8</v>
      </c>
    </row>
    <row r="18" spans="1:8" ht="12.75">
      <c r="A18" s="1">
        <v>35404</v>
      </c>
      <c r="B18" s="3"/>
      <c r="C18">
        <v>85</v>
      </c>
      <c r="D18">
        <f t="shared" si="4"/>
        <v>77</v>
      </c>
      <c r="E18" s="2">
        <f t="shared" si="1"/>
        <v>338</v>
      </c>
      <c r="F18" s="10">
        <f>D18/E18</f>
        <v>0.22781065088757396</v>
      </c>
      <c r="G18" s="3">
        <f t="shared" si="3"/>
        <v>83.1508875739645</v>
      </c>
      <c r="H18">
        <f>C18-C17</f>
        <v>77</v>
      </c>
    </row>
    <row r="19" spans="1:8" ht="12.75">
      <c r="A19" s="1">
        <v>35797</v>
      </c>
      <c r="B19" s="3"/>
      <c r="C19">
        <v>149</v>
      </c>
      <c r="D19">
        <f t="shared" si="4"/>
        <v>64</v>
      </c>
      <c r="E19" s="2">
        <f t="shared" si="1"/>
        <v>393</v>
      </c>
      <c r="F19" s="10">
        <f t="shared" si="2"/>
        <v>0.1628498727735369</v>
      </c>
      <c r="G19" s="3">
        <f t="shared" si="3"/>
        <v>59.44020356234097</v>
      </c>
      <c r="H19">
        <f>C19-C18</f>
        <v>64</v>
      </c>
    </row>
    <row r="20" spans="1:8" ht="12.75">
      <c r="A20" s="1">
        <v>36160</v>
      </c>
      <c r="B20" s="3"/>
      <c r="C20">
        <v>185</v>
      </c>
      <c r="D20">
        <f t="shared" si="4"/>
        <v>36</v>
      </c>
      <c r="E20" s="2">
        <f t="shared" si="1"/>
        <v>363</v>
      </c>
      <c r="F20" s="10">
        <f aca="true" t="shared" si="5" ref="F20:F25">D20/E20</f>
        <v>0.09917355371900827</v>
      </c>
      <c r="G20" s="3">
        <f aca="true" t="shared" si="6" ref="G20:G25">F20*365</f>
        <v>36.19834710743802</v>
      </c>
      <c r="H20">
        <f>C20-C19</f>
        <v>36</v>
      </c>
    </row>
    <row r="21" spans="1:8" ht="12.75">
      <c r="A21" s="1">
        <v>36528</v>
      </c>
      <c r="B21" s="3"/>
      <c r="C21">
        <v>242</v>
      </c>
      <c r="D21">
        <f t="shared" si="4"/>
        <v>57</v>
      </c>
      <c r="E21" s="2">
        <f t="shared" si="1"/>
        <v>368</v>
      </c>
      <c r="F21" s="10">
        <f t="shared" si="5"/>
        <v>0.15489130434782608</v>
      </c>
      <c r="G21" s="3">
        <f t="shared" si="6"/>
        <v>56.535326086956516</v>
      </c>
      <c r="H21">
        <f>C21-C20</f>
        <v>57</v>
      </c>
    </row>
    <row r="22" spans="1:8" ht="12.75">
      <c r="A22" s="1">
        <v>37908</v>
      </c>
      <c r="B22" s="3"/>
      <c r="C22">
        <v>539</v>
      </c>
      <c r="D22">
        <f t="shared" si="4"/>
        <v>297</v>
      </c>
      <c r="E22" s="2">
        <f t="shared" si="1"/>
        <v>1380</v>
      </c>
      <c r="F22" s="10">
        <f t="shared" si="5"/>
        <v>0.21521739130434783</v>
      </c>
      <c r="G22" s="3">
        <f t="shared" si="6"/>
        <v>78.55434782608695</v>
      </c>
      <c r="H22">
        <f>C22-C21</f>
        <v>297</v>
      </c>
    </row>
    <row r="23" spans="1:8" ht="12.75">
      <c r="A23" s="1">
        <v>38276</v>
      </c>
      <c r="B23" s="3"/>
      <c r="C23">
        <v>638</v>
      </c>
      <c r="D23">
        <f t="shared" si="4"/>
        <v>99</v>
      </c>
      <c r="E23" s="2">
        <f t="shared" si="1"/>
        <v>368</v>
      </c>
      <c r="F23" s="10">
        <f t="shared" si="5"/>
        <v>0.26902173913043476</v>
      </c>
      <c r="G23" s="3">
        <f t="shared" si="6"/>
        <v>98.19293478260869</v>
      </c>
      <c r="H23">
        <f>C23-C22</f>
        <v>99</v>
      </c>
    </row>
    <row r="24" spans="1:8" ht="12.75">
      <c r="A24" s="8">
        <v>38590</v>
      </c>
      <c r="C24">
        <v>710</v>
      </c>
      <c r="D24">
        <f t="shared" si="4"/>
        <v>72</v>
      </c>
      <c r="E24" s="2">
        <f t="shared" si="1"/>
        <v>314</v>
      </c>
      <c r="F24" s="10">
        <f t="shared" si="5"/>
        <v>0.22929936305732485</v>
      </c>
      <c r="G24" s="3">
        <f t="shared" si="6"/>
        <v>83.69426751592357</v>
      </c>
      <c r="H24">
        <f>C24-C23</f>
        <v>72</v>
      </c>
    </row>
    <row r="25" spans="1:8" ht="12.75">
      <c r="A25" s="8">
        <v>38626</v>
      </c>
      <c r="C25">
        <v>720</v>
      </c>
      <c r="D25">
        <f>C25-C24</f>
        <v>10</v>
      </c>
      <c r="E25" s="2">
        <f>A25-A24</f>
        <v>36</v>
      </c>
      <c r="F25" s="10">
        <f t="shared" si="5"/>
        <v>0.2777777777777778</v>
      </c>
      <c r="G25" s="3">
        <f t="shared" si="6"/>
        <v>101.3888888888889</v>
      </c>
      <c r="H25">
        <f>C25-C23</f>
        <v>82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10.140625" style="0" bestFit="1" customWidth="1"/>
    <col min="2" max="2" width="12.00390625" style="13" bestFit="1" customWidth="1"/>
    <col min="3" max="3" width="6.8515625" style="13" bestFit="1" customWidth="1"/>
    <col min="4" max="4" width="13.8515625" style="0" bestFit="1" customWidth="1"/>
    <col min="5" max="5" width="13.421875" style="0" bestFit="1" customWidth="1"/>
    <col min="6" max="6" width="12.00390625" style="3" bestFit="1" customWidth="1"/>
    <col min="7" max="7" width="15.28125" style="0" bestFit="1" customWidth="1"/>
    <col min="8" max="8" width="15.8515625" style="0" bestFit="1" customWidth="1"/>
  </cols>
  <sheetData>
    <row r="1" spans="1:16" ht="12.75">
      <c r="A1" s="4" t="s">
        <v>0</v>
      </c>
      <c r="B1" s="12" t="s">
        <v>23</v>
      </c>
      <c r="C1" s="12" t="s">
        <v>24</v>
      </c>
      <c r="D1" s="5" t="s">
        <v>2</v>
      </c>
      <c r="E1" s="5" t="s">
        <v>3</v>
      </c>
      <c r="F1" s="6" t="s">
        <v>4</v>
      </c>
      <c r="G1" s="6" t="s">
        <v>5</v>
      </c>
      <c r="H1" s="6" t="s">
        <v>6</v>
      </c>
      <c r="I1" s="6"/>
      <c r="J1" s="6" t="s">
        <v>25</v>
      </c>
      <c r="K1" s="6"/>
      <c r="L1" s="6"/>
      <c r="M1" s="6" t="s">
        <v>26</v>
      </c>
      <c r="N1" s="6" t="s">
        <v>28</v>
      </c>
      <c r="O1" s="6" t="s">
        <v>27</v>
      </c>
      <c r="P1" s="6" t="s">
        <v>14</v>
      </c>
    </row>
    <row r="2" spans="1:16" ht="12.75">
      <c r="A2" s="1">
        <v>38625</v>
      </c>
      <c r="B2" s="13">
        <v>16</v>
      </c>
      <c r="C2" s="13">
        <v>12.5</v>
      </c>
      <c r="D2">
        <f>B2*C2</f>
        <v>200</v>
      </c>
      <c r="E2" s="2"/>
      <c r="G2" s="3"/>
      <c r="H2">
        <f>SUM(D2)</f>
        <v>200</v>
      </c>
      <c r="J2">
        <v>72</v>
      </c>
      <c r="K2">
        <v>12.5</v>
      </c>
      <c r="L2">
        <f>K2*J2</f>
        <v>900</v>
      </c>
      <c r="M2">
        <v>1755</v>
      </c>
      <c r="N2">
        <f>M2/L2</f>
        <v>1.95</v>
      </c>
      <c r="O2">
        <v>80</v>
      </c>
      <c r="P2">
        <f>M2+O2</f>
        <v>1835</v>
      </c>
    </row>
    <row r="3" spans="1:8" ht="12.75">
      <c r="A3" s="1">
        <v>38631</v>
      </c>
      <c r="B3" s="13">
        <v>6.5</v>
      </c>
      <c r="C3" s="13">
        <v>12.5</v>
      </c>
      <c r="D3">
        <f aca="true" t="shared" si="0" ref="D3:D24">B3*C3</f>
        <v>81.25</v>
      </c>
      <c r="E3" s="2">
        <f aca="true" t="shared" si="1" ref="E3:E24">A3-A2</f>
        <v>6</v>
      </c>
      <c r="F3" s="3">
        <f>D3/E3</f>
        <v>13.541666666666666</v>
      </c>
      <c r="G3" s="3">
        <f aca="true" t="shared" si="2" ref="G3:G24">F3*365</f>
        <v>4942.708333333333</v>
      </c>
      <c r="H3">
        <f>SUM(D2:D3)</f>
        <v>281.25</v>
      </c>
    </row>
    <row r="4" spans="1:8" ht="12.75">
      <c r="A4" s="1">
        <v>38641</v>
      </c>
      <c r="D4">
        <f t="shared" si="0"/>
        <v>0</v>
      </c>
      <c r="E4" s="2">
        <f t="shared" si="1"/>
        <v>10</v>
      </c>
      <c r="F4" s="3">
        <f aca="true" t="shared" si="3" ref="F4:F24">D4/E4</f>
        <v>0</v>
      </c>
      <c r="G4" s="3">
        <f t="shared" si="2"/>
        <v>0</v>
      </c>
      <c r="H4">
        <f>SUM(D2:D4)</f>
        <v>281.25</v>
      </c>
    </row>
    <row r="5" spans="1:8" ht="12.75">
      <c r="A5" s="1">
        <v>38648</v>
      </c>
      <c r="D5">
        <f t="shared" si="0"/>
        <v>0</v>
      </c>
      <c r="E5" s="2">
        <f t="shared" si="1"/>
        <v>7</v>
      </c>
      <c r="F5" s="3">
        <f t="shared" si="3"/>
        <v>0</v>
      </c>
      <c r="G5" s="3">
        <f t="shared" si="2"/>
        <v>0</v>
      </c>
      <c r="H5">
        <f>SUM(D2:D5)</f>
        <v>281.25</v>
      </c>
    </row>
    <row r="6" spans="1:8" ht="12.75">
      <c r="A6" s="1">
        <v>38655</v>
      </c>
      <c r="D6">
        <f t="shared" si="0"/>
        <v>0</v>
      </c>
      <c r="E6" s="2">
        <f t="shared" si="1"/>
        <v>7</v>
      </c>
      <c r="F6" s="3">
        <f t="shared" si="3"/>
        <v>0</v>
      </c>
      <c r="G6" s="3">
        <f t="shared" si="2"/>
        <v>0</v>
      </c>
      <c r="H6">
        <f>SUM(D2:D6)</f>
        <v>281.25</v>
      </c>
    </row>
    <row r="7" spans="1:8" ht="12.75">
      <c r="A7" s="1">
        <v>38662</v>
      </c>
      <c r="D7">
        <f t="shared" si="0"/>
        <v>0</v>
      </c>
      <c r="E7" s="2">
        <f t="shared" si="1"/>
        <v>7</v>
      </c>
      <c r="F7" s="3">
        <f t="shared" si="3"/>
        <v>0</v>
      </c>
      <c r="G7" s="3">
        <f t="shared" si="2"/>
        <v>0</v>
      </c>
      <c r="H7">
        <f>SUM(D2:D7)</f>
        <v>281.25</v>
      </c>
    </row>
    <row r="8" spans="1:8" ht="12.75">
      <c r="A8" s="1">
        <v>38669</v>
      </c>
      <c r="D8">
        <f t="shared" si="0"/>
        <v>0</v>
      </c>
      <c r="E8" s="2">
        <f t="shared" si="1"/>
        <v>7</v>
      </c>
      <c r="F8" s="3">
        <f t="shared" si="3"/>
        <v>0</v>
      </c>
      <c r="G8" s="3">
        <f t="shared" si="2"/>
        <v>0</v>
      </c>
      <c r="H8">
        <f>SUM(D2:D8)</f>
        <v>281.25</v>
      </c>
    </row>
    <row r="9" spans="1:8" ht="12.75">
      <c r="A9" s="1">
        <v>38676</v>
      </c>
      <c r="D9">
        <f t="shared" si="0"/>
        <v>0</v>
      </c>
      <c r="E9" s="2">
        <f t="shared" si="1"/>
        <v>7</v>
      </c>
      <c r="F9" s="3">
        <f t="shared" si="3"/>
        <v>0</v>
      </c>
      <c r="G9" s="3">
        <f t="shared" si="2"/>
        <v>0</v>
      </c>
      <c r="H9">
        <f>SUM(D2:D9)</f>
        <v>281.25</v>
      </c>
    </row>
    <row r="10" spans="1:8" ht="12.75">
      <c r="A10" s="1">
        <v>38683</v>
      </c>
      <c r="D10">
        <f t="shared" si="0"/>
        <v>0</v>
      </c>
      <c r="E10" s="2">
        <f t="shared" si="1"/>
        <v>7</v>
      </c>
      <c r="F10" s="3">
        <f t="shared" si="3"/>
        <v>0</v>
      </c>
      <c r="G10" s="3">
        <f t="shared" si="2"/>
        <v>0</v>
      </c>
      <c r="H10">
        <f>SUM(D2:D10)</f>
        <v>281.25</v>
      </c>
    </row>
    <row r="11" spans="1:8" ht="12.75">
      <c r="A11" s="1">
        <v>38690</v>
      </c>
      <c r="D11">
        <f t="shared" si="0"/>
        <v>0</v>
      </c>
      <c r="E11" s="2">
        <f t="shared" si="1"/>
        <v>7</v>
      </c>
      <c r="F11" s="3">
        <f t="shared" si="3"/>
        <v>0</v>
      </c>
      <c r="G11" s="3">
        <f t="shared" si="2"/>
        <v>0</v>
      </c>
      <c r="H11">
        <f>SUM(D2:D11)</f>
        <v>281.25</v>
      </c>
    </row>
    <row r="12" spans="1:8" ht="12.75">
      <c r="A12" s="1">
        <v>38697</v>
      </c>
      <c r="D12">
        <f t="shared" si="0"/>
        <v>0</v>
      </c>
      <c r="E12" s="2">
        <f t="shared" si="1"/>
        <v>7</v>
      </c>
      <c r="F12" s="3">
        <f t="shared" si="3"/>
        <v>0</v>
      </c>
      <c r="G12" s="3">
        <f t="shared" si="2"/>
        <v>0</v>
      </c>
      <c r="H12">
        <f>SUM(D2:D12)</f>
        <v>281.25</v>
      </c>
    </row>
    <row r="13" spans="1:8" ht="12.75">
      <c r="A13" s="1">
        <v>38704</v>
      </c>
      <c r="D13">
        <f t="shared" si="0"/>
        <v>0</v>
      </c>
      <c r="E13" s="2">
        <f t="shared" si="1"/>
        <v>7</v>
      </c>
      <c r="F13" s="3">
        <f t="shared" si="3"/>
        <v>0</v>
      </c>
      <c r="G13" s="3">
        <f t="shared" si="2"/>
        <v>0</v>
      </c>
      <c r="H13">
        <f>SUM(D2:D13)</f>
        <v>281.25</v>
      </c>
    </row>
    <row r="14" spans="1:8" ht="12.75">
      <c r="A14" s="1">
        <v>38711</v>
      </c>
      <c r="D14">
        <f t="shared" si="0"/>
        <v>0</v>
      </c>
      <c r="E14" s="2">
        <f t="shared" si="1"/>
        <v>7</v>
      </c>
      <c r="F14" s="3">
        <f t="shared" si="3"/>
        <v>0</v>
      </c>
      <c r="G14" s="3">
        <f t="shared" si="2"/>
        <v>0</v>
      </c>
      <c r="H14">
        <f>SUM(D2:D14)</f>
        <v>281.25</v>
      </c>
    </row>
    <row r="15" spans="1:8" ht="12.75">
      <c r="A15" s="1">
        <v>38718</v>
      </c>
      <c r="D15">
        <f t="shared" si="0"/>
        <v>0</v>
      </c>
      <c r="E15" s="2">
        <f t="shared" si="1"/>
        <v>7</v>
      </c>
      <c r="F15" s="3">
        <f t="shared" si="3"/>
        <v>0</v>
      </c>
      <c r="G15" s="3">
        <f t="shared" si="2"/>
        <v>0</v>
      </c>
      <c r="H15">
        <f>SUM(D2:D15)</f>
        <v>281.25</v>
      </c>
    </row>
    <row r="16" spans="1:8" ht="12.75">
      <c r="A16" s="1">
        <v>38725</v>
      </c>
      <c r="D16">
        <f t="shared" si="0"/>
        <v>0</v>
      </c>
      <c r="E16" s="2">
        <f t="shared" si="1"/>
        <v>7</v>
      </c>
      <c r="F16" s="3">
        <f t="shared" si="3"/>
        <v>0</v>
      </c>
      <c r="G16" s="3">
        <f t="shared" si="2"/>
        <v>0</v>
      </c>
      <c r="H16">
        <f>SUM(D2:D16)</f>
        <v>281.25</v>
      </c>
    </row>
    <row r="17" spans="1:8" ht="12.75">
      <c r="A17" s="1">
        <v>38732</v>
      </c>
      <c r="D17">
        <f t="shared" si="0"/>
        <v>0</v>
      </c>
      <c r="E17" s="2">
        <f t="shared" si="1"/>
        <v>7</v>
      </c>
      <c r="F17" s="3">
        <f t="shared" si="3"/>
        <v>0</v>
      </c>
      <c r="G17" s="3">
        <f t="shared" si="2"/>
        <v>0</v>
      </c>
      <c r="H17">
        <f>SUM(D2:D17)</f>
        <v>281.25</v>
      </c>
    </row>
    <row r="18" spans="1:8" ht="12.75">
      <c r="A18" s="1">
        <v>38739</v>
      </c>
      <c r="D18">
        <f t="shared" si="0"/>
        <v>0</v>
      </c>
      <c r="E18" s="2">
        <f t="shared" si="1"/>
        <v>7</v>
      </c>
      <c r="F18" s="3">
        <f t="shared" si="3"/>
        <v>0</v>
      </c>
      <c r="G18" s="3">
        <f t="shared" si="2"/>
        <v>0</v>
      </c>
      <c r="H18">
        <f>SUM(D2:D18)</f>
        <v>281.25</v>
      </c>
    </row>
    <row r="19" spans="1:8" ht="12.75">
      <c r="A19" s="1">
        <v>38746</v>
      </c>
      <c r="D19">
        <f t="shared" si="0"/>
        <v>0</v>
      </c>
      <c r="E19" s="2">
        <f t="shared" si="1"/>
        <v>7</v>
      </c>
      <c r="F19" s="3">
        <f t="shared" si="3"/>
        <v>0</v>
      </c>
      <c r="G19" s="3">
        <f t="shared" si="2"/>
        <v>0</v>
      </c>
      <c r="H19">
        <f>SUM(D2:D19)</f>
        <v>281.25</v>
      </c>
    </row>
    <row r="20" spans="1:8" ht="12.75">
      <c r="A20" s="1">
        <v>38753</v>
      </c>
      <c r="D20">
        <f t="shared" si="0"/>
        <v>0</v>
      </c>
      <c r="E20" s="2">
        <f t="shared" si="1"/>
        <v>7</v>
      </c>
      <c r="F20" s="3">
        <f t="shared" si="3"/>
        <v>0</v>
      </c>
      <c r="G20" s="3">
        <f t="shared" si="2"/>
        <v>0</v>
      </c>
      <c r="H20">
        <f>SUM(D2:D20)</f>
        <v>281.25</v>
      </c>
    </row>
    <row r="21" spans="1:8" ht="12.75">
      <c r="A21" s="1">
        <v>38760</v>
      </c>
      <c r="D21">
        <f t="shared" si="0"/>
        <v>0</v>
      </c>
      <c r="E21" s="2">
        <f t="shared" si="1"/>
        <v>7</v>
      </c>
      <c r="F21" s="3">
        <f t="shared" si="3"/>
        <v>0</v>
      </c>
      <c r="G21" s="3">
        <f t="shared" si="2"/>
        <v>0</v>
      </c>
      <c r="H21">
        <f>SUM(D2:D21)</f>
        <v>281.25</v>
      </c>
    </row>
    <row r="22" spans="1:8" ht="12.75">
      <c r="A22" s="1">
        <v>38767</v>
      </c>
      <c r="D22">
        <f t="shared" si="0"/>
        <v>0</v>
      </c>
      <c r="E22" s="2">
        <f t="shared" si="1"/>
        <v>7</v>
      </c>
      <c r="F22" s="3">
        <f t="shared" si="3"/>
        <v>0</v>
      </c>
      <c r="G22" s="3">
        <f t="shared" si="2"/>
        <v>0</v>
      </c>
      <c r="H22">
        <f>SUM(D2:D22)</f>
        <v>281.25</v>
      </c>
    </row>
    <row r="23" spans="1:8" ht="12.75">
      <c r="A23" s="1">
        <v>38774</v>
      </c>
      <c r="D23">
        <f t="shared" si="0"/>
        <v>0</v>
      </c>
      <c r="E23" s="2">
        <f t="shared" si="1"/>
        <v>7</v>
      </c>
      <c r="F23" s="3">
        <f t="shared" si="3"/>
        <v>0</v>
      </c>
      <c r="G23" s="3">
        <f t="shared" si="2"/>
        <v>0</v>
      </c>
      <c r="H23">
        <f>SUM(D2:D23)</f>
        <v>281.25</v>
      </c>
    </row>
    <row r="24" spans="1:8" ht="12.75">
      <c r="A24" s="1">
        <v>38781</v>
      </c>
      <c r="D24">
        <f t="shared" si="0"/>
        <v>0</v>
      </c>
      <c r="E24" s="2">
        <f t="shared" si="1"/>
        <v>7</v>
      </c>
      <c r="F24" s="3">
        <f t="shared" si="3"/>
        <v>0</v>
      </c>
      <c r="G24" s="3">
        <f t="shared" si="2"/>
        <v>0</v>
      </c>
      <c r="H24">
        <f>SUM(D2:D24)</f>
        <v>281.25</v>
      </c>
    </row>
    <row r="25" spans="2:10" ht="12.75">
      <c r="B25" s="13">
        <f>SUM(B2:B24)</f>
        <v>22.5</v>
      </c>
      <c r="C25" s="15">
        <f>J25-B25</f>
        <v>49.5</v>
      </c>
      <c r="D25">
        <f>SUM(D2:D24)</f>
        <v>281.25</v>
      </c>
      <c r="J25">
        <f>SUM(J2:J24)</f>
        <v>72</v>
      </c>
    </row>
    <row r="26" spans="2:3" ht="12.75">
      <c r="B26" s="15" t="s">
        <v>29</v>
      </c>
      <c r="C26" s="15" t="s">
        <v>30</v>
      </c>
    </row>
    <row r="27" spans="9:14" ht="12.75">
      <c r="I27" s="7"/>
      <c r="J27" s="11"/>
      <c r="K27" s="14"/>
      <c r="L27" s="7"/>
      <c r="M27" s="7"/>
      <c r="N27" s="7"/>
    </row>
    <row r="28" spans="9:11" ht="12.75">
      <c r="I28" s="7"/>
      <c r="J28" s="11"/>
      <c r="K28" s="1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Silverline</dc:creator>
  <cp:keywords/>
  <dc:description/>
  <cp:lastModifiedBy>Peter</cp:lastModifiedBy>
  <dcterms:created xsi:type="dcterms:W3CDTF">2004-09-19T16:22:00Z</dcterms:created>
  <dcterms:modified xsi:type="dcterms:W3CDTF">2005-10-16T19:07:17Z</dcterms:modified>
  <cp:category/>
  <cp:version/>
  <cp:contentType/>
  <cp:contentStatus/>
</cp:coreProperties>
</file>